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0" yWindow="-480" windowWidth="15480" windowHeight="9240"/>
  </bookViews>
  <sheets>
    <sheet name="Summary" sheetId="3" r:id="rId1"/>
    <sheet name="Condiments" sheetId="1" r:id="rId2"/>
    <sheet name="Toppings" sheetId="2" r:id="rId3"/>
  </sheets>
  <definedNames>
    <definedName name="_xlnm.Print_Titles" localSheetId="1">Condiments!$14:$14</definedName>
  </definedNames>
  <calcPr calcId="145621"/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B10" i="2"/>
  <c r="B8" i="2"/>
  <c r="B7" i="2"/>
  <c r="B6" i="2"/>
  <c r="B5" i="2"/>
  <c r="B4" i="2"/>
  <c r="C8" i="3" l="1"/>
  <c r="C7" i="3"/>
  <c r="C6" i="3"/>
  <c r="C5" i="3"/>
  <c r="G28" i="1" l="1"/>
  <c r="G26" i="1"/>
  <c r="G27" i="1"/>
  <c r="G23" i="1"/>
  <c r="G24" i="1"/>
  <c r="G25" i="1"/>
  <c r="G22" i="1"/>
  <c r="G21" i="1"/>
  <c r="G20" i="1"/>
  <c r="G19" i="1"/>
  <c r="G18" i="1"/>
  <c r="G16" i="1"/>
  <c r="G17" i="1"/>
  <c r="G15" i="1"/>
  <c r="G29" i="1"/>
  <c r="B10" i="1"/>
  <c r="B8" i="1"/>
  <c r="B9" i="3" s="1"/>
  <c r="B7" i="1"/>
  <c r="B8" i="3" s="1"/>
  <c r="B6" i="1"/>
  <c r="B7" i="3" s="1"/>
  <c r="B5" i="1"/>
  <c r="B6" i="3" s="1"/>
  <c r="B4" i="1"/>
  <c r="B5" i="3" s="1"/>
</calcChain>
</file>

<file path=xl/sharedStrings.xml><?xml version="1.0" encoding="utf-8"?>
<sst xmlns="http://schemas.openxmlformats.org/spreadsheetml/2006/main" count="139" uniqueCount="90">
  <si>
    <t>Item #</t>
  </si>
  <si>
    <t>Item Name</t>
  </si>
  <si>
    <t>Retail Price</t>
  </si>
  <si>
    <t>Size</t>
  </si>
  <si>
    <t>Category</t>
  </si>
  <si>
    <t>8 oz</t>
  </si>
  <si>
    <t>Mustard</t>
  </si>
  <si>
    <t>9 oz</t>
  </si>
  <si>
    <t>11 oz</t>
  </si>
  <si>
    <t>Maine Maple</t>
  </si>
  <si>
    <t>Mango</t>
  </si>
  <si>
    <t>Chutney</t>
  </si>
  <si>
    <t>Strawberry</t>
  </si>
  <si>
    <t>Olives</t>
  </si>
  <si>
    <t>Variety Pack</t>
  </si>
  <si>
    <t>12 oz</t>
  </si>
  <si>
    <t xml:space="preserve">Sicilian Bruschetta </t>
  </si>
  <si>
    <t>14 oz</t>
  </si>
  <si>
    <t>Tapenade/Spread</t>
  </si>
  <si>
    <t>Black Olive</t>
  </si>
  <si>
    <t>Vietnamese Dipping Sauce</t>
  </si>
  <si>
    <t>Balsamic Vinaigrette</t>
  </si>
  <si>
    <t>Stuffed Greek</t>
  </si>
  <si>
    <t>Garlic/Lemon Green</t>
  </si>
  <si>
    <t>Moroccan</t>
  </si>
  <si>
    <t>Pork Sausage Ragu</t>
  </si>
  <si>
    <t>Red Clam</t>
  </si>
  <si>
    <t>Tomato Sauce with Pancetta</t>
  </si>
  <si>
    <t>Pesto</t>
  </si>
  <si>
    <t>Pine Nut Cilantro</t>
  </si>
  <si>
    <t>Quantity in Stock</t>
  </si>
  <si>
    <t xml:space="preserve">Size </t>
  </si>
  <si>
    <t>13 oz</t>
  </si>
  <si>
    <t>Jam</t>
  </si>
  <si>
    <t>Roasted Garlic Basil</t>
  </si>
  <si>
    <t>Sauce</t>
  </si>
  <si>
    <t>Dark Chocolate</t>
  </si>
  <si>
    <t>17 oz</t>
  </si>
  <si>
    <t>Syrup</t>
  </si>
  <si>
    <t>Creamy Asiago</t>
  </si>
  <si>
    <t>Dressing</t>
  </si>
  <si>
    <t>Salsa</t>
  </si>
  <si>
    <t>Black Bean</t>
  </si>
  <si>
    <t>Bittersweet Chocolate</t>
  </si>
  <si>
    <t>Balsamic Fig</t>
  </si>
  <si>
    <t>Chocolate Peanut Butter</t>
  </si>
  <si>
    <t>Raspberry Peach</t>
  </si>
  <si>
    <t>4 oz</t>
  </si>
  <si>
    <t>Traditional Marinara</t>
  </si>
  <si>
    <t>Verde Hot</t>
  </si>
  <si>
    <t>Tangerine Marmalade</t>
  </si>
  <si>
    <t>Artichoke Pesto</t>
  </si>
  <si>
    <t>Maple Chipotle</t>
  </si>
  <si>
    <t>Total Items in Stock</t>
  </si>
  <si>
    <t>Average Price</t>
  </si>
  <si>
    <t>Median Price</t>
  </si>
  <si>
    <t>Lowest Price</t>
  </si>
  <si>
    <t>Highest Price</t>
  </si>
  <si>
    <t>Stock Level</t>
  </si>
  <si>
    <t>Petaluma Facility: Inventory Status of Condiments</t>
  </si>
  <si>
    <t>As of June 30, 2014</t>
  </si>
  <si>
    <t>Petaluma Facility: Inventory Status of Toppings</t>
  </si>
  <si>
    <t>Relish Types:</t>
  </si>
  <si>
    <t>Salsa Types:</t>
  </si>
  <si>
    <t>Classic Alfredo</t>
  </si>
  <si>
    <t>Olive Oil and Balsamic</t>
  </si>
  <si>
    <t>8 oz.</t>
  </si>
  <si>
    <t>12 oz.</t>
  </si>
  <si>
    <t>9 oz.</t>
  </si>
  <si>
    <t>6 oz.</t>
  </si>
  <si>
    <t>11 oz.</t>
  </si>
  <si>
    <t>16 oz.</t>
  </si>
  <si>
    <t>15 oz.</t>
  </si>
  <si>
    <t>7 oz.</t>
  </si>
  <si>
    <t>20 oz.</t>
  </si>
  <si>
    <t>14 oz.</t>
  </si>
  <si>
    <t>Salsa Total Quantity:</t>
  </si>
  <si>
    <t>Relish Total Quantity:</t>
  </si>
  <si>
    <t xml:space="preserve">Petaluma Inventory Summary </t>
  </si>
  <si>
    <t xml:space="preserve">As of June 30, 2014 </t>
  </si>
  <si>
    <t>Condiments</t>
  </si>
  <si>
    <t>Toppings</t>
  </si>
  <si>
    <t>Condiments/Toppings</t>
  </si>
  <si>
    <t>Column1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</si>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</sst>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Franklin Gothic Book"/>
      <family val="2"/>
      <scheme val="minor"/>
    </font>
    <font>
      <b/>
      <sz val="18"/>
      <color theme="3"/>
      <name val="Franklin Gothic Medium"/>
      <family val="2"/>
      <scheme val="major"/>
    </font>
    <font>
      <b/>
      <sz val="15"/>
      <color theme="3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0">
    <xf numFmtId="0" fontId="0" fillId="0" borderId="0" xfId="0"/>
    <xf numFmtId="0" fontId="3" fillId="0" borderId="0" xfId="1"/>
    <xf numFmtId="0" fontId="3" fillId="0" borderId="0" xfId="2" applyAlignment="1">
      <alignment horizontal="right"/>
    </xf>
    <xf numFmtId="164" fontId="0" fillId="0" borderId="0" xfId="3" applyNumberFormat="1" applyFont="1"/>
    <xf numFmtId="44" fontId="0" fillId="0" borderId="0" xfId="4" applyFont="1"/>
    <xf numFmtId="0" fontId="5" fillId="2" borderId="3" xfId="5" applyFont="1" applyFill="1" applyBorder="1"/>
    <xf numFmtId="0" fontId="5" fillId="2" borderId="4" xfId="6" applyFont="1" applyFill="1" applyBorder="1"/>
    <xf numFmtId="0" fontId="5" fillId="2" borderId="5" xfId="7" applyFont="1" applyFill="1" applyBorder="1"/>
    <xf numFmtId="0" fontId="0" fillId="0" borderId="3" xfId="8" applyFont="1" applyBorder="1"/>
    <xf numFmtId="0" fontId="0" fillId="0" borderId="4" xfId="9" applyFont="1" applyBorder="1"/>
    <xf numFmtId="0" fontId="0" fillId="0" borderId="5" xfId="10" applyFont="1" applyBorder="1"/>
    <xf numFmtId="0" fontId="0" fillId="0" borderId="6" xfId="11" applyFont="1" applyBorder="1"/>
    <xf numFmtId="0" fontId="0" fillId="0" borderId="7" xfId="12" applyFont="1" applyBorder="1"/>
    <xf numFmtId="0" fontId="0" fillId="0" borderId="8" xfId="13" applyFont="1" applyBorder="1"/>
    <xf numFmtId="0" fontId="4" fillId="0" borderId="0" xfId="14"/>
    <xf numFmtId="0" fontId="4" fillId="0" borderId="2" xfId="15" applyAlignment="1">
      <alignment horizontal="center"/>
    </xf>
    <xf numFmtId="44" fontId="3" fillId="0" borderId="0" xfId="16" applyNumberFormat="1"/>
    <xf numFmtId="9" fontId="6" fillId="0" borderId="0" xfId="17" applyFont="1"/>
    <xf numFmtId="0" fontId="1" fillId="0" borderId="0" xfId="18" applyAlignment="1">
      <alignment horizontal="center"/>
    </xf>
    <xf numFmtId="0" fontId="2" fillId="0" borderId="1" xfId="19" applyAlignment="1">
      <alignment horizontal="center"/>
    </xf>
  </cellXfs>
  <cellStyles count="20">
    <cellStyle name="+00wJrgh5H6BEwBNA9WHS9oSYTN4PVmZhsiBKHrWsu0=-~ItTzRNJQLLMUfbHwsOfWNA==" xfId="8"/>
    <cellStyle name="2lR7VaP1aGiRUWFrrrZdEXpAQAHlA0twkdEadCfV5vQ=-~xtrvQ9stGxxg/boUyyfUyg==" xfId="7"/>
    <cellStyle name="3dBBWQjUwxfLzPg2L2GUDA/u8fSPXXZrsfDpw+/tZ5M=-~0cChkjo3boED1Nr6wsNhRg==" xfId="3"/>
    <cellStyle name="3JWLsSHOioLnhBLIn1gSJPflfGClzFphhcOYsml3skQ=-~kBK34NCsuSY1Q4gRx9zOsg==" xfId="6"/>
    <cellStyle name="4gl9TQ4ydErqWs0WoXudbvdOsMOG1a+l53Tf0HbcQuY=-~nZBc4LxQvDQmSDKisUFUTQ==" xfId="2"/>
    <cellStyle name="8rG46HILw4wnR/qQCCWia2s3ElpTWNYrhFc2tiV3ZjE=-~DhbHudS7vxcwOPXaNXTzZQ==" xfId="13"/>
    <cellStyle name="c64KmwUSRBpyquw0KIEB7IDlrQ7UyOY0VE40nwn/fcU=-~uoUageSpVYYtND5A56dicQ==" xfId="4"/>
    <cellStyle name="D+0epZLgLMO2eCng6qnct7PA748shmDsp0YmwI3Cu/k=-~aOW0byfhtHO8nbzPBfpN9g==" xfId="10"/>
    <cellStyle name="D59NBtPdMmNa+RFs1f0IBF12jkWqUSrEWaW3iVkF6UE=-~oJAld7JV9mPuSfYO/sHC+A==" xfId="15"/>
    <cellStyle name="gqHgVRoAsF+lJFNDG9rM5eTV04jojZ4cQOCohup8rbM=-~2DIDn3bR0f7ZsHglu0labw==" xfId="19"/>
    <cellStyle name="Normal" xfId="0" builtinId="0"/>
    <cellStyle name="q6Nm2Ntp6sMCKtqj5pZ14sjaZfkMdMEIFnI9pKfoxlk=-~AAEpVnVcqC6pwR1uCUu4Zg==" xfId="11"/>
    <cellStyle name="tMLbtg4oggxk/IInf8gysZEkT34SAUlQowI9QRW0wo0=-~j9KOJhpizEa8Jq1ki2fLNw==" xfId="1"/>
    <cellStyle name="UIyLlChL1Q4PntHOKqemSYB1y/utakHh5+8ZXZaCC3E=-~BX1mUgKXGSTVCNX55bvFng==" xfId="17"/>
    <cellStyle name="V6SwHn4j+7Qrpz76HJG6xstftSNo4lG5jxlweggt7hA=-~IQTuY7vMcyoFMP6NIuk72Q==" xfId="14"/>
    <cellStyle name="vRwo3WDQx1KkC8D7rNYFPnKjiyvSBv53014sSxuzJvA=-~6q3Vl6ZIx9zOOQWA6a63UQ==" xfId="18"/>
    <cellStyle name="VvwW6nyhEpGVXozc2yreSPusie8PR/KT2TRTgBEHo3k=-~Fd7StFFhuZCvgWBjwUjv0A==" xfId="5"/>
    <cellStyle name="YgcKICixylQYxB/jGU9r6VLAfBR7+fgnQRmHMAJQ+u4=-~Ngx7167BjIRD7hLUNUgAow==" xfId="12"/>
    <cellStyle name="yHwbaaLn1MBXGPZ2JwOCxGHWsJSPmGev6mNOJseC8f8=-~3WHSqmaWB/khROtgtkaD2A==" xfId="16"/>
    <cellStyle name="Z9S2FTnn8Tzdf+uvhjiP3vBdTorCHBUbY3wVBd8APE0=-~hdmXFT3RPZTCp2i7UbRv3w==" xfId="9"/>
  </cellStyles>
  <dxfs count="3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4:G30" totalsRowShown="0" headerRowCellStyle="tMLbtg4oggxk/IInf8gysZEkT34SAUlQowI9QRW0wo0=-~j9KOJhpizEa8Jq1ki2fLNw==" dataCellStyle="tMLbtg4oggxk/IInf8gysZEkT34SAUlQowI9QRW0wo0=-~j9KOJhpizEa8Jq1ki2fLNw==">
  <autoFilter ref="A14:G30"/>
  <sortState ref="A15:G30">
    <sortCondition ref="B14:B30"/>
  </sortState>
  <tableColumns count="7">
    <tableColumn id="1" name="Column1" dataCellStyle="tMLbtg4oggxk/IInf8gysZEkT34SAUlQowI9QRW0wo0=-~j9KOJhpizEa8Jq1ki2fLNw=="/>
    <tableColumn id="2" name="Column2" dataCellStyle="tMLbtg4oggxk/IInf8gysZEkT34SAUlQowI9QRW0wo0=-~j9KOJhpizEa8Jq1ki2fLNw=="/>
    <tableColumn id="3" name="Column3" dataCellStyle="tMLbtg4oggxk/IInf8gysZEkT34SAUlQowI9QRW0wo0=-~j9KOJhpizEa8Jq1ki2fLNw=="/>
    <tableColumn id="4" name="Column4" dataCellStyle="tMLbtg4oggxk/IInf8gysZEkT34SAUlQowI9QRW0wo0=-~j9KOJhpizEa8Jq1ki2fLNw=="/>
    <tableColumn id="5" name="Column5" dataCellStyle="tMLbtg4oggxk/IInf8gysZEkT34SAUlQowI9QRW0wo0=-~j9KOJhpizEa8Jq1ki2fLNw=="/>
    <tableColumn id="6" name="Column6" dataCellStyle="tMLbtg4oggxk/IInf8gysZEkT34SAUlQowI9QRW0wo0=-~j9KOJhpizEa8Jq1ki2fLNw=="/>
    <tableColumn id="7" name="Column7">
      <calculatedColumnFormula>IF(A15&lt;50,"Order","OK")</calculatedColumnFormula>
    </tableColumn>
  </tableColumns>
  <tableStyleInfo name="TableStyleLight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D9" sqref="D9"/>
    </sheetView>
  </sheetViews>
  <sheetFormatPr defaultRowHeight="15.75" x14ac:dyDescent="0.3"/>
  <cols>
    <col min="1" max="4" width="18.88671875" customWidth="1"/>
  </cols>
  <sheetData>
    <row r="1" spans="1:6" ht="24" x14ac:dyDescent="0.4">
      <c r="A1" s="18" t="s">
        <v>78</v>
      </c>
      <c r="B1" s="18"/>
      <c r="C1" s="18"/>
      <c r="D1" s="18"/>
      <c r="E1" s="17"/>
      <c r="F1" s="17"/>
    </row>
    <row r="2" spans="1:6" ht="21" thickBot="1" x14ac:dyDescent="0.4">
      <c r="A2" s="19" t="s">
        <v>79</v>
      </c>
      <c r="B2" s="19"/>
      <c r="C2" s="19"/>
      <c r="D2" s="19"/>
      <c r="E2" s="17"/>
      <c r="F2" s="17"/>
    </row>
    <row r="3" spans="1:6" ht="16.5" thickTop="1" x14ac:dyDescent="0.3"/>
    <row r="4" spans="1:6" ht="16.5" thickBot="1" x14ac:dyDescent="0.35">
      <c r="B4" s="15" t="s">
        <v>80</v>
      </c>
      <c r="C4" s="15" t="s">
        <v>81</v>
      </c>
      <c r="D4" s="15" t="s">
        <v>82</v>
      </c>
    </row>
    <row r="5" spans="1:6" x14ac:dyDescent="0.3">
      <c r="A5" s="14" t="s">
        <v>53</v>
      </c>
      <c r="B5" s="3">
        <f>Condiments!B4</f>
        <v>1431</v>
      </c>
      <c r="C5" s="3">
        <f>Toppings!B4</f>
        <v>2248</v>
      </c>
    </row>
    <row r="6" spans="1:6" x14ac:dyDescent="0.3">
      <c r="A6" s="14" t="s">
        <v>54</v>
      </c>
      <c r="B6" s="16">
        <f>Condiments!B5</f>
        <v>10.742666666666668</v>
      </c>
      <c r="C6" s="16">
        <f>Toppings!B5</f>
        <v>8.4621428571428581</v>
      </c>
    </row>
    <row r="7" spans="1:6" x14ac:dyDescent="0.3">
      <c r="A7" s="14" t="s">
        <v>55</v>
      </c>
      <c r="B7" s="16">
        <f>Condiments!B6</f>
        <v>8.99</v>
      </c>
      <c r="C7" s="16">
        <f>Toppings!B6</f>
        <v>8.52</v>
      </c>
    </row>
    <row r="8" spans="1:6" x14ac:dyDescent="0.3">
      <c r="A8" s="14" t="s">
        <v>56</v>
      </c>
      <c r="B8" s="16">
        <f>Condiments!B7</f>
        <v>6.55</v>
      </c>
      <c r="C8" s="16">
        <f>Toppings!B7</f>
        <v>4.75</v>
      </c>
    </row>
    <row r="9" spans="1:6" x14ac:dyDescent="0.3">
      <c r="A9" s="14" t="s">
        <v>57</v>
      </c>
      <c r="B9" s="16">
        <f>Condiments!B8</f>
        <v>15.85</v>
      </c>
    </row>
    <row r="10" spans="1:6" x14ac:dyDescent="0.3">
      <c r="A10" s="17"/>
      <c r="B10" s="17"/>
      <c r="C10" s="17"/>
      <c r="D10" s="17"/>
      <c r="E10" s="17"/>
      <c r="F10" s="17"/>
    </row>
    <row r="11" spans="1:6" x14ac:dyDescent="0.3">
      <c r="A11" s="17"/>
      <c r="B11" s="17"/>
      <c r="C11" s="17"/>
      <c r="D11" s="17"/>
      <c r="E11" s="17"/>
      <c r="F11" s="17"/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landscape" r:id="rId1"/>
  <headerFooter>
    <oddFooter>&amp;L&amp;F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Summary!B9:C9</xm:f>
              <xm:sqref>D9</xm:sqref>
            </x14:sparkline>
          </x14:sparklines>
        </x14:sparklineGroup>
        <x14:sparklineGroup type="column" displayEmptyCellsAs="gap">
          <x14:colorSeries theme="7" tint="-0.499984740745262"/>
          <x14:colorNegative theme="8"/>
          <x14:colorAxis rgb="FF000000"/>
          <x14:colorMarkers theme="7" tint="-0.499984740745262"/>
          <x14:colorFirst theme="7" tint="0.39997558519241921"/>
          <x14:colorLast theme="7" tint="0.39997558519241921"/>
          <x14:colorHigh theme="7"/>
          <x14:colorLow theme="7"/>
          <x14:sparklines>
            <x14:sparkline>
              <xm:f>Summary!B8:C8</xm:f>
              <xm:sqref>D8</xm:sqref>
            </x14:sparkline>
          </x14:sparklines>
        </x14:sparklineGroup>
        <x14:sparklineGroup type="column" displayEmptyCellsAs="gap">
          <x14:colorSeries theme="6" tint="-0.499984740745262"/>
          <x14:colorNegative theme="7"/>
          <x14:colorAxis rgb="FF000000"/>
          <x14:colorMarkers theme="6" tint="-0.499984740745262"/>
          <x14:colorFirst theme="6" tint="0.39997558519241921"/>
          <x14:colorLast theme="6" tint="0.39997558519241921"/>
          <x14:colorHigh theme="6"/>
          <x14:colorLow theme="6"/>
          <x14:sparklines>
            <x14:sparkline>
              <xm:f>Summary!B7:C7</xm:f>
              <xm:sqref>D7</xm:sqref>
            </x14:sparkline>
          </x14:sparklines>
        </x14:sparklineGroup>
        <x14:sparklineGroup type="column" displayEmptyCellsAs="gap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Summary!B6:C6</xm:f>
              <xm:sqref>D6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Summary!B5:C5</xm:f>
              <xm:sqref>D5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sqref="A1:G1"/>
    </sheetView>
  </sheetViews>
  <sheetFormatPr defaultRowHeight="15.75" x14ac:dyDescent="0.3"/>
  <cols>
    <col min="1" max="1" width="19.88671875" bestFit="1" customWidth="1"/>
    <col min="2" max="2" width="12.77734375" customWidth="1"/>
    <col min="3" max="3" width="25.109375" customWidth="1"/>
    <col min="4" max="4" width="11.6640625" customWidth="1"/>
    <col min="5" max="5" width="6.6640625" customWidth="1"/>
    <col min="6" max="6" width="15.44140625" bestFit="1" customWidth="1"/>
    <col min="7" max="7" width="11.88671875" customWidth="1"/>
  </cols>
  <sheetData>
    <row r="1" spans="1:7" ht="24" x14ac:dyDescent="0.4">
      <c r="A1" s="18" t="s">
        <v>59</v>
      </c>
      <c r="B1" s="18"/>
      <c r="C1" s="18"/>
      <c r="D1" s="18"/>
      <c r="E1" s="18"/>
      <c r="F1" s="18"/>
      <c r="G1" s="18"/>
    </row>
    <row r="2" spans="1:7" ht="21" thickBot="1" x14ac:dyDescent="0.4">
      <c r="A2" s="19" t="s">
        <v>60</v>
      </c>
      <c r="B2" s="19"/>
      <c r="C2" s="19"/>
      <c r="D2" s="19"/>
      <c r="E2" s="19"/>
      <c r="F2" s="19"/>
      <c r="G2" s="19"/>
    </row>
    <row r="3" spans="1:7" ht="16.5" thickTop="1" x14ac:dyDescent="0.3"/>
    <row r="4" spans="1:7" x14ac:dyDescent="0.3">
      <c r="A4" s="1" t="s">
        <v>53</v>
      </c>
      <c r="B4" s="3">
        <f>SUM(A15:A29)</f>
        <v>1431</v>
      </c>
    </row>
    <row r="5" spans="1:7" x14ac:dyDescent="0.3">
      <c r="A5" s="1" t="s">
        <v>54</v>
      </c>
      <c r="B5" s="4">
        <f>AVERAGE(D15:D29)</f>
        <v>10.742666666666668</v>
      </c>
    </row>
    <row r="6" spans="1:7" x14ac:dyDescent="0.3">
      <c r="A6" s="1" t="s">
        <v>55</v>
      </c>
      <c r="B6" s="4">
        <f>MEDIAN(D15:D29)</f>
        <v>8.99</v>
      </c>
    </row>
    <row r="7" spans="1:7" x14ac:dyDescent="0.3">
      <c r="A7" s="1" t="s">
        <v>56</v>
      </c>
      <c r="B7" s="4">
        <f>MIN(D15:D29)</f>
        <v>6.55</v>
      </c>
    </row>
    <row r="8" spans="1:7" x14ac:dyDescent="0.3">
      <c r="A8" s="1" t="s">
        <v>57</v>
      </c>
      <c r="B8" s="4">
        <f>MAX(D15:D29)</f>
        <v>15.85</v>
      </c>
    </row>
    <row r="10" spans="1:7" x14ac:dyDescent="0.3">
      <c r="A10" s="2" t="s">
        <v>62</v>
      </c>
      <c r="B10" s="1">
        <f>COUNTIF(F15:F29,"Relish")</f>
        <v>0</v>
      </c>
    </row>
    <row r="11" spans="1:7" x14ac:dyDescent="0.3">
      <c r="A11" s="2" t="s">
        <v>77</v>
      </c>
      <c r="B11" s="1">
        <v>134</v>
      </c>
    </row>
    <row r="14" spans="1:7" x14ac:dyDescent="0.3">
      <c r="A14" s="5" t="s">
        <v>30</v>
      </c>
      <c r="B14" s="6" t="s">
        <v>0</v>
      </c>
      <c r="C14" s="6" t="s">
        <v>1</v>
      </c>
      <c r="D14" s="6" t="s">
        <v>2</v>
      </c>
      <c r="E14" s="6" t="s">
        <v>3</v>
      </c>
      <c r="F14" s="6" t="s">
        <v>4</v>
      </c>
      <c r="G14" s="7" t="s">
        <v>58</v>
      </c>
    </row>
    <row r="15" spans="1:7" x14ac:dyDescent="0.3">
      <c r="A15" s="8">
        <v>255</v>
      </c>
      <c r="B15" s="9">
        <v>1482</v>
      </c>
      <c r="C15" s="9" t="s">
        <v>10</v>
      </c>
      <c r="D15" s="9">
        <v>7.85</v>
      </c>
      <c r="E15" s="9" t="s">
        <v>68</v>
      </c>
      <c r="F15" s="9" t="s">
        <v>11</v>
      </c>
      <c r="G15" s="10" t="str">
        <f t="shared" ref="G15:G29" si="0">IF(A15&lt;50,"Order","OK")</f>
        <v>OK</v>
      </c>
    </row>
    <row r="16" spans="1:7" x14ac:dyDescent="0.3">
      <c r="A16" s="8">
        <v>75</v>
      </c>
      <c r="B16" s="9">
        <v>1489</v>
      </c>
      <c r="C16" s="9" t="s">
        <v>16</v>
      </c>
      <c r="D16" s="9">
        <v>12.85</v>
      </c>
      <c r="E16" s="9" t="s">
        <v>75</v>
      </c>
      <c r="F16" s="9" t="s">
        <v>18</v>
      </c>
      <c r="G16" s="10" t="str">
        <f t="shared" si="0"/>
        <v>OK</v>
      </c>
    </row>
    <row r="17" spans="1:7" x14ac:dyDescent="0.3">
      <c r="A17" s="8">
        <v>135</v>
      </c>
      <c r="B17" s="9">
        <v>1489</v>
      </c>
      <c r="C17" s="9" t="s">
        <v>19</v>
      </c>
      <c r="D17" s="9">
        <v>14.85</v>
      </c>
      <c r="E17" s="9" t="s">
        <v>72</v>
      </c>
      <c r="F17" s="9" t="s">
        <v>18</v>
      </c>
      <c r="G17" s="10" t="str">
        <f t="shared" si="0"/>
        <v>OK</v>
      </c>
    </row>
    <row r="18" spans="1:7" x14ac:dyDescent="0.3">
      <c r="A18" s="8">
        <v>75</v>
      </c>
      <c r="B18" s="9">
        <v>1498</v>
      </c>
      <c r="C18" s="9" t="s">
        <v>26</v>
      </c>
      <c r="D18" s="9">
        <v>8.59</v>
      </c>
      <c r="E18" s="9" t="s">
        <v>70</v>
      </c>
      <c r="F18" s="9" t="s">
        <v>18</v>
      </c>
      <c r="G18" s="10" t="str">
        <f t="shared" si="0"/>
        <v>OK</v>
      </c>
    </row>
    <row r="19" spans="1:7" x14ac:dyDescent="0.3">
      <c r="A19" s="8">
        <v>68</v>
      </c>
      <c r="B19" s="9">
        <v>1523</v>
      </c>
      <c r="C19" s="9" t="s">
        <v>9</v>
      </c>
      <c r="D19" s="9">
        <v>6.55</v>
      </c>
      <c r="E19" s="9" t="s">
        <v>66</v>
      </c>
      <c r="F19" s="9" t="s">
        <v>6</v>
      </c>
      <c r="G19" s="10" t="str">
        <f t="shared" si="0"/>
        <v>OK</v>
      </c>
    </row>
    <row r="20" spans="1:7" x14ac:dyDescent="0.3">
      <c r="A20" s="8">
        <v>85</v>
      </c>
      <c r="B20" s="9">
        <v>1528</v>
      </c>
      <c r="C20" s="9" t="s">
        <v>12</v>
      </c>
      <c r="D20" s="9">
        <v>14.85</v>
      </c>
      <c r="E20" s="9" t="s">
        <v>74</v>
      </c>
      <c r="F20" s="9" t="s">
        <v>11</v>
      </c>
      <c r="G20" s="10" t="str">
        <f t="shared" si="0"/>
        <v>OK</v>
      </c>
    </row>
    <row r="21" spans="1:7" x14ac:dyDescent="0.3">
      <c r="A21" s="8">
        <v>24</v>
      </c>
      <c r="B21" s="9">
        <v>1545</v>
      </c>
      <c r="C21" s="9" t="s">
        <v>21</v>
      </c>
      <c r="D21" s="9">
        <v>8.85</v>
      </c>
      <c r="E21" s="9" t="s">
        <v>68</v>
      </c>
      <c r="F21" s="9" t="s">
        <v>6</v>
      </c>
      <c r="G21" s="10" t="str">
        <f t="shared" si="0"/>
        <v>Order</v>
      </c>
    </row>
    <row r="22" spans="1:7" x14ac:dyDescent="0.3">
      <c r="A22" s="8">
        <v>89</v>
      </c>
      <c r="B22" s="9">
        <v>1548</v>
      </c>
      <c r="C22" s="9" t="s">
        <v>27</v>
      </c>
      <c r="D22" s="9">
        <v>12.89</v>
      </c>
      <c r="E22" s="9" t="s">
        <v>71</v>
      </c>
      <c r="F22" s="9" t="s">
        <v>18</v>
      </c>
      <c r="G22" s="10" t="str">
        <f t="shared" si="0"/>
        <v>OK</v>
      </c>
    </row>
    <row r="23" spans="1:7" x14ac:dyDescent="0.3">
      <c r="A23" s="8">
        <v>75</v>
      </c>
      <c r="B23" s="9">
        <v>1564</v>
      </c>
      <c r="C23" s="9" t="s">
        <v>23</v>
      </c>
      <c r="D23" s="9">
        <v>7.95</v>
      </c>
      <c r="E23" s="9" t="s">
        <v>70</v>
      </c>
      <c r="F23" s="9" t="s">
        <v>13</v>
      </c>
      <c r="G23" s="10" t="str">
        <f t="shared" si="0"/>
        <v>OK</v>
      </c>
    </row>
    <row r="24" spans="1:7" x14ac:dyDescent="0.3">
      <c r="A24" s="8">
        <v>85</v>
      </c>
      <c r="B24" s="9">
        <v>1564</v>
      </c>
      <c r="C24" s="9" t="s">
        <v>25</v>
      </c>
      <c r="D24" s="9">
        <v>9.9499999999999993</v>
      </c>
      <c r="E24" s="9" t="s">
        <v>67</v>
      </c>
      <c r="F24" s="9" t="s">
        <v>18</v>
      </c>
      <c r="G24" s="10" t="str">
        <f t="shared" si="0"/>
        <v>OK</v>
      </c>
    </row>
    <row r="25" spans="1:7" x14ac:dyDescent="0.3">
      <c r="A25" s="8">
        <v>46</v>
      </c>
      <c r="B25" s="9">
        <v>1564</v>
      </c>
      <c r="C25" s="9" t="s">
        <v>29</v>
      </c>
      <c r="D25" s="9">
        <v>8.98</v>
      </c>
      <c r="E25" s="9" t="s">
        <v>69</v>
      </c>
      <c r="F25" s="9" t="s">
        <v>28</v>
      </c>
      <c r="G25" s="10" t="str">
        <f t="shared" si="0"/>
        <v>Order</v>
      </c>
    </row>
    <row r="26" spans="1:7" x14ac:dyDescent="0.3">
      <c r="A26" s="8">
        <v>102</v>
      </c>
      <c r="B26" s="9">
        <v>1565</v>
      </c>
      <c r="C26" s="9" t="s">
        <v>20</v>
      </c>
      <c r="D26" s="9">
        <v>14.55</v>
      </c>
      <c r="E26" s="9" t="s">
        <v>72</v>
      </c>
      <c r="F26" s="9" t="s">
        <v>18</v>
      </c>
      <c r="G26" s="10" t="str">
        <f t="shared" si="0"/>
        <v>OK</v>
      </c>
    </row>
    <row r="27" spans="1:7" x14ac:dyDescent="0.3">
      <c r="A27" s="8">
        <v>29</v>
      </c>
      <c r="B27" s="9">
        <v>1565</v>
      </c>
      <c r="C27" s="9" t="s">
        <v>22</v>
      </c>
      <c r="D27" s="9">
        <v>8.99</v>
      </c>
      <c r="E27" s="9" t="s">
        <v>73</v>
      </c>
      <c r="F27" s="9" t="s">
        <v>13</v>
      </c>
      <c r="G27" s="10" t="str">
        <f t="shared" si="0"/>
        <v>Order</v>
      </c>
    </row>
    <row r="28" spans="1:7" x14ac:dyDescent="0.3">
      <c r="A28" s="8">
        <v>243</v>
      </c>
      <c r="B28" s="9">
        <v>1568</v>
      </c>
      <c r="C28" s="9" t="s">
        <v>14</v>
      </c>
      <c r="D28" s="9">
        <v>15.85</v>
      </c>
      <c r="E28" s="9" t="s">
        <v>71</v>
      </c>
      <c r="F28" s="9" t="s">
        <v>13</v>
      </c>
      <c r="G28" s="10" t="str">
        <f t="shared" si="0"/>
        <v>OK</v>
      </c>
    </row>
    <row r="29" spans="1:7" x14ac:dyDescent="0.3">
      <c r="A29" s="11">
        <v>45</v>
      </c>
      <c r="B29" s="12">
        <v>1956</v>
      </c>
      <c r="C29" s="12" t="s">
        <v>24</v>
      </c>
      <c r="D29" s="12">
        <v>7.59</v>
      </c>
      <c r="E29" s="12" t="s">
        <v>66</v>
      </c>
      <c r="F29" s="12" t="s">
        <v>13</v>
      </c>
      <c r="G29" s="13" t="str">
        <f t="shared" si="0"/>
        <v>Order</v>
      </c>
    </row>
  </sheetData>
  <sortState ref="A15:G64">
    <sortCondition descending="1" ref="B15:B64"/>
  </sortState>
  <mergeCells count="2">
    <mergeCell ref="A1:G1"/>
    <mergeCell ref="A2:G2"/>
  </mergeCells>
  <conditionalFormatting sqref="G15:G29">
    <cfRule type="containsText" dxfId="1" priority="2" operator="containsText" text="Order">
      <formula>NOT(ISERROR(SEARCH("Order",G15)))</formula>
    </cfRule>
  </conditionalFormatting>
  <conditionalFormatting sqref="A15:A29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{D1D8A02D-7447-4975-BC01-3CE7C73E8CB8}</x14:id>
        </ext>
      </extLst>
    </cfRule>
  </conditionalFormatting>
  <pageMargins left="0.7" right="0.7" top="0.75" bottom="0.75" header="0.3" footer="0.3"/>
  <pageSetup orientation="landscape" r:id="rId1"/>
  <headerFooter>
    <oddFooter>&amp;L&amp;F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D8A02D-7447-4975-BC01-3CE7C73E8CB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A15:A29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A14" sqref="A14:XFD14"/>
    </sheetView>
  </sheetViews>
  <sheetFormatPr defaultRowHeight="15.75" x14ac:dyDescent="0.3"/>
  <cols>
    <col min="1" max="1" width="17.77734375" customWidth="1"/>
    <col min="2" max="2" width="12.77734375" customWidth="1"/>
    <col min="3" max="3" width="25.109375" customWidth="1"/>
    <col min="4" max="4" width="11.109375" customWidth="1"/>
    <col min="5" max="5" width="9.5546875" customWidth="1"/>
    <col min="6" max="6" width="13.88671875" customWidth="1"/>
    <col min="7" max="7" width="10.6640625" customWidth="1"/>
    <col min="8" max="8" width="10.44140625" customWidth="1"/>
  </cols>
  <sheetData>
    <row r="1" spans="1:7" ht="24" x14ac:dyDescent="0.4">
      <c r="A1" s="18" t="s">
        <v>61</v>
      </c>
      <c r="B1" s="18"/>
      <c r="C1" s="18"/>
      <c r="D1" s="18"/>
      <c r="E1" s="18"/>
      <c r="F1" s="18"/>
      <c r="G1" s="18"/>
    </row>
    <row r="2" spans="1:7" ht="21" thickBot="1" x14ac:dyDescent="0.4">
      <c r="A2" s="19" t="s">
        <v>60</v>
      </c>
      <c r="B2" s="19"/>
      <c r="C2" s="19"/>
      <c r="D2" s="19"/>
      <c r="E2" s="19"/>
      <c r="F2" s="19"/>
      <c r="G2" s="19"/>
    </row>
    <row r="3" spans="1:7" ht="16.5" thickTop="1" x14ac:dyDescent="0.3"/>
    <row r="4" spans="1:7" x14ac:dyDescent="0.3">
      <c r="A4" s="1" t="s">
        <v>53</v>
      </c>
      <c r="B4" s="3">
        <f>SUM(A16:A30)</f>
        <v>2248</v>
      </c>
    </row>
    <row r="5" spans="1:7" x14ac:dyDescent="0.3">
      <c r="A5" s="1" t="s">
        <v>54</v>
      </c>
      <c r="B5" s="4">
        <f>AVERAGE(D16:D30)</f>
        <v>8.4621428571428581</v>
      </c>
    </row>
    <row r="6" spans="1:7" x14ac:dyDescent="0.3">
      <c r="A6" s="1" t="s">
        <v>55</v>
      </c>
      <c r="B6" s="4">
        <f>MEDIAN(D16:D30)</f>
        <v>8.52</v>
      </c>
    </row>
    <row r="7" spans="1:7" x14ac:dyDescent="0.3">
      <c r="A7" s="1" t="s">
        <v>56</v>
      </c>
      <c r="B7" s="4">
        <f>MIN(D16:D30)</f>
        <v>4.75</v>
      </c>
    </row>
    <row r="8" spans="1:7" x14ac:dyDescent="0.3">
      <c r="A8" s="1" t="s">
        <v>57</v>
      </c>
      <c r="B8" s="4">
        <f>MAX(D16:D30)</f>
        <v>15</v>
      </c>
    </row>
    <row r="10" spans="1:7" x14ac:dyDescent="0.3">
      <c r="A10" s="2" t="s">
        <v>63</v>
      </c>
      <c r="B10">
        <f>SUM(C16:C30)</f>
        <v>0</v>
      </c>
    </row>
    <row r="11" spans="1:7" x14ac:dyDescent="0.3">
      <c r="A11" s="2" t="s">
        <v>76</v>
      </c>
    </row>
    <row r="14" spans="1:7" x14ac:dyDescent="0.3">
      <c r="A14" s="1" t="s">
        <v>83</v>
      </c>
      <c r="B14" s="1" t="s">
        <v>84</v>
      </c>
      <c r="C14" s="1" t="s">
        <v>85</v>
      </c>
      <c r="D14" s="1" t="s">
        <v>86</v>
      </c>
      <c r="E14" s="1" t="s">
        <v>87</v>
      </c>
      <c r="F14" s="1" t="s">
        <v>88</v>
      </c>
      <c r="G14" s="1" t="s">
        <v>89</v>
      </c>
    </row>
    <row r="15" spans="1:7" x14ac:dyDescent="0.3">
      <c r="A15" s="1">
        <v>126</v>
      </c>
      <c r="B15" s="1">
        <v>2345</v>
      </c>
      <c r="C15" s="1" t="s">
        <v>48</v>
      </c>
      <c r="D15" s="1">
        <v>8.75</v>
      </c>
      <c r="E15" s="1" t="s">
        <v>17</v>
      </c>
      <c r="F15" s="1" t="s">
        <v>35</v>
      </c>
      <c r="G15" t="str">
        <f>IF(A15&lt;50,"Order","OK")</f>
        <v>OK</v>
      </c>
    </row>
    <row r="16" spans="1:7" x14ac:dyDescent="0.3">
      <c r="A16" s="1">
        <v>210</v>
      </c>
      <c r="B16" s="1">
        <v>4587</v>
      </c>
      <c r="C16" s="1" t="s">
        <v>52</v>
      </c>
      <c r="D16" s="1">
        <v>7.56</v>
      </c>
      <c r="E16" s="1" t="s">
        <v>8</v>
      </c>
      <c r="F16" s="1" t="s">
        <v>35</v>
      </c>
      <c r="G16" t="str">
        <f>IF(A16&lt;50,"Order","OK")</f>
        <v>OK</v>
      </c>
    </row>
    <row r="17" spans="1:7" x14ac:dyDescent="0.3">
      <c r="A17" s="1">
        <v>385</v>
      </c>
      <c r="B17" s="1">
        <v>4597</v>
      </c>
      <c r="C17" s="1" t="s">
        <v>34</v>
      </c>
      <c r="D17" s="1">
        <v>6.95</v>
      </c>
      <c r="E17" s="1" t="s">
        <v>5</v>
      </c>
      <c r="F17" s="1" t="s">
        <v>35</v>
      </c>
      <c r="G17" t="str">
        <f>IF(A17&lt;50,"Order","OK")</f>
        <v>OK</v>
      </c>
    </row>
    <row r="18" spans="1:7" x14ac:dyDescent="0.3">
      <c r="A18" s="1">
        <v>108</v>
      </c>
      <c r="B18" s="1">
        <v>4625</v>
      </c>
      <c r="C18" s="1" t="s">
        <v>46</v>
      </c>
      <c r="D18" s="1">
        <v>4.75</v>
      </c>
      <c r="E18" s="1" t="s">
        <v>47</v>
      </c>
      <c r="F18" s="1" t="s">
        <v>33</v>
      </c>
      <c r="G18" t="str">
        <f>IF(A18&lt;50,"Order","OK")</f>
        <v>OK</v>
      </c>
    </row>
    <row r="19" spans="1:7" x14ac:dyDescent="0.3">
      <c r="A19" s="1">
        <v>126</v>
      </c>
      <c r="B19" s="1">
        <v>4652</v>
      </c>
      <c r="C19" s="1" t="s">
        <v>39</v>
      </c>
      <c r="D19" s="1">
        <v>8.75</v>
      </c>
      <c r="E19" s="1" t="s">
        <v>32</v>
      </c>
      <c r="F19" s="1" t="s">
        <v>40</v>
      </c>
      <c r="G19" t="str">
        <f>IF(A19&lt;50,"Order","OK")</f>
        <v>OK</v>
      </c>
    </row>
    <row r="20" spans="1:7" x14ac:dyDescent="0.3">
      <c r="A20" s="1">
        <v>285</v>
      </c>
      <c r="B20" s="1">
        <v>4822</v>
      </c>
      <c r="C20" s="1" t="s">
        <v>42</v>
      </c>
      <c r="D20" s="1">
        <v>6.5</v>
      </c>
      <c r="E20" s="1" t="s">
        <v>5</v>
      </c>
      <c r="F20" s="1" t="s">
        <v>41</v>
      </c>
      <c r="G20" t="str">
        <f>IF(A20&lt;50,"Order","OK")</f>
        <v>OK</v>
      </c>
    </row>
    <row r="21" spans="1:7" x14ac:dyDescent="0.3">
      <c r="A21" s="1">
        <v>110</v>
      </c>
      <c r="B21" s="1">
        <v>5463</v>
      </c>
      <c r="C21" s="1" t="s">
        <v>44</v>
      </c>
      <c r="D21" s="1">
        <v>8.59</v>
      </c>
      <c r="E21" s="1" t="s">
        <v>8</v>
      </c>
      <c r="F21" s="1" t="s">
        <v>40</v>
      </c>
      <c r="G21" t="str">
        <f>IF(A21&lt;50,"Order","OK")</f>
        <v>OK</v>
      </c>
    </row>
    <row r="22" spans="1:7" x14ac:dyDescent="0.3">
      <c r="A22" s="1">
        <v>185</v>
      </c>
      <c r="B22" s="1">
        <v>5522</v>
      </c>
      <c r="C22" s="1" t="s">
        <v>43</v>
      </c>
      <c r="D22" s="1">
        <v>8.9499999999999993</v>
      </c>
      <c r="E22" s="1" t="s">
        <v>15</v>
      </c>
      <c r="F22" s="1" t="s">
        <v>35</v>
      </c>
      <c r="G22" t="str">
        <f>IF(A22&lt;50,"Order","OK")</f>
        <v>OK</v>
      </c>
    </row>
    <row r="23" spans="1:7" x14ac:dyDescent="0.3">
      <c r="A23" s="1">
        <v>182</v>
      </c>
      <c r="B23" s="1">
        <v>5635</v>
      </c>
      <c r="C23" s="1" t="s">
        <v>45</v>
      </c>
      <c r="D23" s="1">
        <v>8.4499999999999993</v>
      </c>
      <c r="E23" s="1" t="s">
        <v>7</v>
      </c>
      <c r="F23" s="1" t="s">
        <v>35</v>
      </c>
      <c r="G23" t="str">
        <f>IF(A23&lt;50,"Order","OK")</f>
        <v>OK</v>
      </c>
    </row>
    <row r="24" spans="1:7" x14ac:dyDescent="0.3">
      <c r="A24" s="1">
        <v>95</v>
      </c>
      <c r="B24" s="1">
        <v>5636</v>
      </c>
      <c r="C24" s="1" t="s">
        <v>64</v>
      </c>
      <c r="D24" s="1">
        <v>9.59</v>
      </c>
      <c r="E24" s="1" t="s">
        <v>17</v>
      </c>
      <c r="F24" s="1" t="s">
        <v>35</v>
      </c>
      <c r="G24" t="str">
        <f>IF(A24&lt;50,"Order","OK")</f>
        <v>OK</v>
      </c>
    </row>
    <row r="25" spans="1:7" x14ac:dyDescent="0.3">
      <c r="A25" s="1">
        <v>153</v>
      </c>
      <c r="B25" s="1">
        <v>5664</v>
      </c>
      <c r="C25" s="1" t="s">
        <v>65</v>
      </c>
      <c r="D25" s="1">
        <v>6.89</v>
      </c>
      <c r="E25" s="1" t="s">
        <v>32</v>
      </c>
      <c r="F25" s="1" t="s">
        <v>40</v>
      </c>
      <c r="G25" t="str">
        <f>IF(A25&lt;50,"Order","OK")</f>
        <v>OK</v>
      </c>
    </row>
    <row r="26" spans="1:7" x14ac:dyDescent="0.3">
      <c r="A26" s="1">
        <v>42</v>
      </c>
      <c r="B26" s="1">
        <v>6255</v>
      </c>
      <c r="C26" s="1" t="s">
        <v>51</v>
      </c>
      <c r="D26" s="1">
        <v>9.9499999999999993</v>
      </c>
      <c r="E26" s="1" t="s">
        <v>5</v>
      </c>
      <c r="F26" s="1" t="s">
        <v>35</v>
      </c>
      <c r="G26" t="str">
        <f>IF(A26&lt;50,"Order","OK")</f>
        <v>Order</v>
      </c>
    </row>
    <row r="27" spans="1:7" x14ac:dyDescent="0.3">
      <c r="A27" s="1">
        <v>45</v>
      </c>
      <c r="B27" s="1">
        <v>8256</v>
      </c>
      <c r="C27" s="1" t="s">
        <v>50</v>
      </c>
      <c r="D27" s="1">
        <v>7.59</v>
      </c>
      <c r="E27" s="1" t="s">
        <v>32</v>
      </c>
      <c r="F27" s="1" t="s">
        <v>33</v>
      </c>
      <c r="G27" t="str">
        <f>IF(A27&lt;50,"Order","OK")</f>
        <v>Order</v>
      </c>
    </row>
    <row r="28" spans="1:7" x14ac:dyDescent="0.3">
      <c r="A28" s="1">
        <v>235</v>
      </c>
      <c r="B28" s="1">
        <v>8582</v>
      </c>
      <c r="C28" s="1" t="s">
        <v>36</v>
      </c>
      <c r="D28" s="1">
        <v>15</v>
      </c>
      <c r="E28" s="1" t="s">
        <v>37</v>
      </c>
      <c r="F28" s="1" t="s">
        <v>38</v>
      </c>
      <c r="G28" t="str">
        <f>IF(A28&lt;50,"Order","OK")</f>
        <v>OK</v>
      </c>
    </row>
    <row r="29" spans="1:7" x14ac:dyDescent="0.3">
      <c r="A29" s="1">
        <v>87</v>
      </c>
      <c r="B29" s="1">
        <v>9952</v>
      </c>
      <c r="C29" s="1" t="s">
        <v>49</v>
      </c>
      <c r="D29" s="1">
        <v>8.9499999999999993</v>
      </c>
      <c r="E29" s="1" t="s">
        <v>32</v>
      </c>
      <c r="F29" s="1" t="s">
        <v>41</v>
      </c>
      <c r="G29" t="str">
        <f>IF(A29&lt;50,"Order","OK")</f>
        <v>OK</v>
      </c>
    </row>
    <row r="30" spans="1:7" x14ac:dyDescent="0.3">
      <c r="A30" s="1" t="s">
        <v>30</v>
      </c>
      <c r="B30" s="1" t="s">
        <v>0</v>
      </c>
      <c r="C30" s="1" t="s">
        <v>1</v>
      </c>
      <c r="D30" s="1" t="s">
        <v>2</v>
      </c>
      <c r="E30" s="1" t="s">
        <v>31</v>
      </c>
      <c r="F30" s="1" t="s">
        <v>4</v>
      </c>
      <c r="G30" s="1" t="s">
        <v>58</v>
      </c>
    </row>
  </sheetData>
  <sortState ref="A15:G61">
    <sortCondition descending="1" ref="B15:B61"/>
  </sortState>
  <mergeCells count="2">
    <mergeCell ref="A1:G1"/>
    <mergeCell ref="A2:G2"/>
  </mergeCells>
  <conditionalFormatting sqref="G16:G30">
    <cfRule type="containsText" dxfId="0" priority="2" operator="containsText" text="Order">
      <formula>NOT(ISERROR(SEARCH("Order",G16)))</formula>
    </cfRule>
  </conditionalFormatting>
  <conditionalFormatting sqref="A16:A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{54DBBCE4-345F-417C-893A-E7498F43B725}</x14:id>
        </ext>
      </extLst>
    </cfRule>
  </conditionalFormatting>
  <pageMargins left="0.7" right="0.7" top="0.75" bottom="0.75" header="0.3" footer="0.3"/>
  <pageSetup orientation="landscape" r:id="rId1"/>
  <headerFooter>
    <oddFooter>&amp;L&amp;F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DBBCE4-345F-417C-893A-E7498F43B72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A16:A30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2009-04-10T00:40:36Z</outs:dateTime>
      <outs:isPinned>true</outs:isPinned>
    </outs:relatedDate>
    <outs:relatedDate>
      <outs:type>2</outs:type>
      <outs:displayName>Created</outs:displayName>
      <outs:dateTime>2009-02-02T22:21:38Z</outs:dateTime>
      <outs:isPinned>true</outs:isPinned>
    </outs:relatedDate>
    <outs:relatedDate>
      <outs:type>4</outs:type>
      <outs:displayName>Last Printed</outs:displayName>
      <outs:dateTime>2009-04-10T00:18:44Z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project>
  <id>FecTnApwl25Sdw4MK4ITFczIXK1N7Z2F6Ptt3yNGe5g=-~A/bOiija+YS+RE9QvLt1jA==</id>
</project>
</file>

<file path=customXml/itemProps1.xml><?xml version="1.0" encoding="utf-8"?>
<ds:datastoreItem xmlns:ds="http://schemas.openxmlformats.org/officeDocument/2006/customXml" ds:itemID="{5ED9BC43-CEF1-49D0-9C21-112E8FAF34AF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B20D2716-F85D-4F1A-82D3-C7F690DE40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Condiments</vt:lpstr>
      <vt:lpstr>Toppings</vt:lpstr>
      <vt:lpstr>Condiments!Print_Titles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GO! Series</dc:creator>
  <cp:keywords>Petaluma inventory</cp:keywords>
  <cp:lastModifiedBy>A</cp:lastModifiedBy>
  <cp:lastPrinted>2012-10-05T22:42:56Z</cp:lastPrinted>
  <dcterms:created xsi:type="dcterms:W3CDTF">2009-02-02T22:21:38Z</dcterms:created>
  <dcterms:modified xsi:type="dcterms:W3CDTF">2012-10-05T22:45:16Z</dcterms:modified>
</cp:coreProperties>
</file>